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db.intra.admin.ch\BAG$\Org\DTS_DT\eHS\Aktenplan2019\500 Information und Befähigung\_1100 Webseite\_100 eHealth Suisse\03_Projets 2024\EPD-Anbindung\Selbstdeklarationsformular\"/>
    </mc:Choice>
  </mc:AlternateContent>
  <xr:revisionPtr revIDLastSave="0" documentId="8_{66CCFB2A-BBB6-429E-8640-7D0667D29DCE}" xr6:coauthVersionLast="47" xr6:coauthVersionMax="47" xr10:uidLastSave="{00000000-0000-0000-0000-000000000000}"/>
  <bookViews>
    <workbookView xWindow="-120" yWindow="-120" windowWidth="29040" windowHeight="1572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7" i="2"/>
  <c r="D6" i="2"/>
  <c r="D5" i="2"/>
  <c r="D15" i="2" s="1"/>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5" i="1" s="1"/>
  <c r="D18" i="2" l="1"/>
  <c r="D14" i="2" s="1"/>
</calcChain>
</file>

<file path=xl/sharedStrings.xml><?xml version="1.0" encoding="utf-8"?>
<sst xmlns="http://schemas.openxmlformats.org/spreadsheetml/2006/main" count="154" uniqueCount="129">
  <si>
    <t>Selbstdeklaration EPD-Anbindungsfähigkeit</t>
  </si>
  <si>
    <t>Hier den Firmennamen / Hersteller eintragen</t>
  </si>
  <si>
    <t>Erreichte Integrationstiefe:</t>
  </si>
  <si>
    <t>Hier das deklarierte Primärsystem inkl. Version des Systems eintragen</t>
  </si>
  <si>
    <t xml:space="preserve">Nr. </t>
  </si>
  <si>
    <t>Anwendungsfall</t>
  </si>
  <si>
    <t>Technische Standards</t>
  </si>
  <si>
    <t>Pflicht*</t>
  </si>
  <si>
    <t>Erfüllt?</t>
  </si>
  <si>
    <t>Bemerkung</t>
  </si>
  <si>
    <t>Integrationstiefe 0 - Keine Anbindung des Primärsystems an das EPD</t>
  </si>
  <si>
    <t>Unsere Lösung generiert PDF-Dokumente mindestens im PDF/A-1 oder PDF/A-2 Format.</t>
  </si>
  <si>
    <t>Technische Anforderung an das Primärsystem.</t>
  </si>
  <si>
    <t>X</t>
  </si>
  <si>
    <t>Ja</t>
  </si>
  <si>
    <t>Integrationstiefe 1 - Diese Stufe umfasst einen Aufruf des EPD-Portals aus dem Primärsystem</t>
  </si>
  <si>
    <t>Unsere Lösung ermöglicht einen Absprung (Schaltfläche) zum EPD-Portal meiner (Stamm-) Gemeinschaft.</t>
  </si>
  <si>
    <t>Aufruf des entsprechenden Weblinks.</t>
  </si>
  <si>
    <t xml:space="preserve">Unsere Lösung verwendet einen mit dem EPD identischen Zeitgeber und sorgt damit für konsistente Zeitstempel.  </t>
  </si>
  <si>
    <t xml:space="preserve">Profil: CT
Akteur: Time Client
Transaktion: Maintain Time [ITI-1]
</t>
  </si>
  <si>
    <t>Unsere Lösung erfüllt die grundlegenden Sicherheitsanforderung an die Kommunikation mit dem EPD.</t>
  </si>
  <si>
    <t xml:space="preserve">Profil: ATNA
Akteur: Secure Application
Transaktion: Node Authentication [ITI-19]
</t>
  </si>
  <si>
    <t xml:space="preserve">Unsere Lösung unterstützt beim Aufruf des EPD-Portals Single-Sign-On. </t>
  </si>
  <si>
    <t xml:space="preserve">Kein IHE Standard
Standard: SAML 2
Transaktion: Artifact Resolution Protocol </t>
  </si>
  <si>
    <t>Nein</t>
  </si>
  <si>
    <t>Unsere Lösung übermittelt beim Aufruf des EPD-Portals Kontextinformationen des entsprechenden Patienten, damit nach dem Einloggen das EPD des entsprechenden Patienten geöffnet ist, sofern dieser Patient über ein EPD verfügt.</t>
  </si>
  <si>
    <t>HTTP-Standard für Parameter-Mitgabe bei Aufruf 1.</t>
  </si>
  <si>
    <t>Integrationstiefe 2.1 - Das Primärsystem prüft, ob ein EPD vorhanden ist</t>
  </si>
  <si>
    <t>Unsere Lösung prüft anhand demografischer Daten, ob ein Patient / eine Patientin über ein EPD verfügt.</t>
  </si>
  <si>
    <t>Das Primärsystem muss die UPI-Abfrage oder eine proprietäre Schnittstelle zur entsprechenden Gemeinschaft unterstützen.</t>
  </si>
  <si>
    <t xml:space="preserve">Die einmalige Registrierung (Verlinkung mit dem MPI) der Patienten im EPD, kann man direkt aus unserem Primärsystem machen.  </t>
  </si>
  <si>
    <t>Profil: PIXV3
Akteur: Patient Identity Source
Transaktion: Patient Identity Feed [ITI-44]</t>
  </si>
  <si>
    <t>Unser Primärsystem kennzeichnet Patienten die ein EPD haben. Diese Kennzeichnung geschieht automatisch nach erfolgter Prüfung auf Vorhandensein eines EPD und soll für Mitarbeitende der Gesundheitseinrichtung auf einen Blick ersichtlich sein.</t>
  </si>
  <si>
    <t>Funktionale Anforderung an die Lösung.</t>
  </si>
  <si>
    <t>Unsere Lösung prüft bei der Terminvergabe für Patienten automatisch, ob der entsprechende Patient über ein EPD verfügt.</t>
  </si>
  <si>
    <t>Zeitpunkt der Prüfung: Funktionale Anforderung an die Lösung.
Prüfung: Das Primärsystem muss die UPI-Abfrage oder eine proprietäre Schnittstelle zur entsprechenden Gemeinschaft unterstützen.</t>
  </si>
  <si>
    <t xml:space="preserve">Das Primärsystem muss die UPI-Abfrage oder eine proprietäre Schnittstelle zur entsprechenden Gemeinschaft unterstützen. </t>
  </si>
  <si>
    <t xml:space="preserve">Unsere Lösung bietet die Möglichkeit das Intervall für die Abstände der automatischen Prüfung auf ein EPD in meinem Primärsystem selbst definieren. </t>
  </si>
  <si>
    <t>Integrationstiefe 2.2 - Das Primärsystem ermöglicht den Dokumentenaustausch (Up- und Download)</t>
  </si>
  <si>
    <t>Grundvoraussetzung</t>
  </si>
  <si>
    <t>Für einen lesenden und/oder schreibenden Zugriff auf Dokumente muss das Profil PIXV3 implementiert sein</t>
  </si>
  <si>
    <t>Profil : PIXV3
Akteur: Patient Identitfier Cross Reference Consumer
Transaktion: PIXV3 Query [ITI-45]</t>
  </si>
  <si>
    <t>Für einen lesenden und/oder schreibenden Zugriff auf Metadaten muss das Profil XUA implementiert sein</t>
  </si>
  <si>
    <t>Profil: XUA
Akteur: X-Service User 
Transaktion: Provide X-User Assertion [ITI-40]</t>
  </si>
  <si>
    <t xml:space="preserve">Unsere Lösung ermöglicht den automatischen Upload erstellter PDF-Dokumente ins EPD. 
Dazu unterstützt unser Primärsystem die Definition der als behandlungsrelevant geltenden Dokumente in den Grundeinstellungen. </t>
  </si>
  <si>
    <t xml:space="preserve">Unsere Lösung unterstützt eine Mapping-Tabelle, über welche die im Primärsystem verwendeten Dokumententypen und -klassen, auf die im EPD-Kontext verwendeten Metadaten umgeschrieben/transkodiert werden. 
Dieses Umschreiben funktioniert in beide Richtungen und automatisiert; beim Herunterladen wie auch beim Hochladen. </t>
  </si>
  <si>
    <t xml:space="preserve">Unsere Lösung bietet die Möglichkeit für Informationen manuell eine Zeitverzögerung zwischen der Freigabe des Dokumentes und dem Hochladen ins EPD zu hinterlegen. </t>
  </si>
  <si>
    <t xml:space="preserve">Unsere Lösung bietet die Funktion einer automatisierten regelmässigen Erstellung von PDF-Dokumenten und deren Upload ins EPD. 
Beispiel der Spitex: Einmal pro Woche erstellt das Primärsystem einen Pflegebericht anhand der Pflegedokumentation der letzten 7 Tage. </t>
  </si>
  <si>
    <t xml:space="preserve">Unsere Lösung erstellt eine Protokollierung des technischen Users, welche Transaktionen automatisch gemacht wurden. </t>
  </si>
  <si>
    <t>Profil: ATNA
Akteur: Secure Application oder Secure Node
Transaktion: Record Audit Event [ITI-20]</t>
  </si>
  <si>
    <t>Profil: XDS.b 
Akteur: Document Consumer
Transaktion: Registry Stored Query [ITI-18]</t>
  </si>
  <si>
    <t xml:space="preserve">Unser Primärsystem prüft, ob es im EPD eines Patienten / einer Patientin seit dem letzten Zugriff der Gesundheitseinrichtung Änderungen gab und kann dies anzeigen, falls es Änderungen gegeben hat.
Technische Bedingung: Patient muss angewählt sein. </t>
  </si>
  <si>
    <t xml:space="preserve">Die Lösung muss nach der Auswahl des Patienten eine Abfrage der Dokument-Metadaten ausführen und erkennen, ob neue Informationen hinzugekommen sind. 
Technische Anforderung:
Profil: XDS.b 
Akteur: Document Consumer
Transaktion: Registry Stored Query [ITI-18] </t>
  </si>
  <si>
    <t>Unsere Lösung ist in der Lage, der zugriffsberechtigten Person eine Meldung auszugeben, sobald neue Informationen im EPD vorliegen.</t>
  </si>
  <si>
    <t>Generieren der Meldung: Funktionale Anforderung an die Lösung
Abfrage gemäss Anforderung 2.216</t>
  </si>
  <si>
    <t>Die Darstellung der Daten ist eine funktionale Anforderung an die Lösung.
Technische Anforderung: 
Profil: XDS.b 
Akteur: Document Consumer
Transaktion: Registry Stored Query [ITI-18]</t>
  </si>
  <si>
    <t>Unsere Lösung ermöglicht den direkten Download und die Speicherung von Dokumenten aus der Übersichtsliste im Primärsystem.</t>
  </si>
  <si>
    <t>Möglichkeit zur Auswahl: Funktionale Anforderung an die Benutzeroberfläche des Primärsystems.
Download: Das Primärsystem muss den IHE-Document-Consumer des XDS.b Profils implementieren.</t>
  </si>
  <si>
    <t>Die Sortierung der in der Lösung angezeigten Informationen, kann durch den Benutzer bestimmt werden (alphabetisch nach Dateinamen, chronologisch nach Erstellungsdatum, etc.).</t>
  </si>
  <si>
    <t>Unsere Lösung ermöglicht das Filtern der im EPD liegenden Dokumente nach Dokumenttyp und -klasse.</t>
  </si>
  <si>
    <t>*Anforderung muss im Primärsystem umgesetzt sein, damit die entsprechende Integrationstiefe erreicht wird.</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</si>
  <si>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</si>
  <si>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</si>
  <si>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</si>
  <si>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</si>
  <si>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</si>
  <si>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</si>
  <si>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</si>
  <si>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Zählung für leere Felder in Spalte E</t>
  </si>
  <si>
    <t xml:space="preserve">Summe </t>
  </si>
  <si>
    <t>Integrationsstufe 0 (E7)</t>
  </si>
  <si>
    <t xml:space="preserve">Anwendungsfälle </t>
  </si>
  <si>
    <t>Unser Primärsystem bietet mir eine Übersicht über die im EPD liegenden Informationen, für die ein Mitarbeiter oder eine Mitarbeiterin einer Gesundheitseinrichtung zugriffsberechtigt ist, inkl. Dateiname, Dateityp, Dateiklasse und Erstellungsdatum.</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</si>
  <si>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</si>
  <si>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</si>
  <si>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</si>
  <si>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</si>
  <si>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</si>
  <si>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</si>
  <si>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</si>
  <si>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</si>
  <si>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</si>
  <si>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</si>
  <si>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</si>
  <si>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</si>
  <si>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</si>
  <si>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</si>
  <si>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</si>
  <si>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</si>
  <si>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</si>
  <si>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</si>
  <si>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</si>
  <si>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</si>
  <si>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</si>
  <si>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</si>
  <si>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</si>
  <si>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</si>
  <si>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</si>
  <si>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</si>
  <si>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</si>
  <si>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</si>
  <si>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</si>
  <si>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</si>
  <si>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</si>
  <si>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</si>
  <si>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</si>
  <si>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</si>
  <si>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</si>
  <si>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</si>
  <si>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</si>
  <si>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</si>
  <si>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</si>
  <si>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</si>
  <si>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</si>
  <si>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</si>
  <si>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</si>
  <si>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Informationen: 
1. Bitte füllen Sie alle gelb markierten Felder aus
2. Für die Erreichung einer Integrationstiefe müssen alle Pflicht-Anforderungen (mit X in Spalte D gekennzeichnet) mit "Ja" in Spalte E beantwortet sein. 
3. Die Integrationstiefen sind aufeinander aufbauend. Für das Erreichen der nächsten Integrationstiefe müssen alle Pflicht-Anforderungen der vorherigen Integrationstiefe erreicht sein. 
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</si>
  <si>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</si>
  <si>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</si>
  <si>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</si>
  <si>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</si>
  <si>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 xml:space="preserve">Dokumente müssen abgerufen werden können, sowie manuell herauf- und heruntergeladen werden können. </t>
  </si>
  <si>
    <t>Profil: XDS.b 
Akteur: Document Source
Transaktion: Provide and Register Document Set [ITI-41]</t>
  </si>
  <si>
    <t>PDF-Erstellung: Funktionale Anforderung an die Lösung
Upload:
Profil: XDS.b 
Akteur: Document Source
Transaktion: Provide and Register Document Set [ITI-41]</t>
  </si>
  <si>
    <t xml:space="preserve">Unsere Lösung prüft, ob behandlungsrelevante Informationen im EPD vorhanden sind, für welche die Gesundheitsfachperson/Hilfsperson der Gesundheitseinrichtung berechtigt ist/sind. </t>
  </si>
  <si>
    <t>Unsere Lösung bietet die Funktion, in regelmässigen Abständen automatisiert zu prüfen, ob der Patient über ein aktives EPD verfügt.
Voraussetzung: An der Arbeitsstation, von welcher die Abfrage gemacht wird, muss man als Hilfsperson/Gesundheitsfachperson EPD-konform eingeloggt sein.</t>
  </si>
  <si>
    <t xml:space="preserve">Profil: XDS.b
Akteur: Document Consumer, Document Source
Transaktion : Provide and Register Document Set [ITI-41], Retrieve Document Set [ITI-43] </t>
  </si>
  <si>
    <t>Metadaten von im EPD liegenden Dokumenten können direkt aus unserer Lösung geändert werden. Dies ist entweder mittels Aktualisierung der Dokumentenmetadaten via RMU-Profil oder alternativ durch einen Ersatz einer Dokumentenversion via XDS.b Document Replacement Option möglich.</t>
  </si>
  <si>
    <t xml:space="preserve">Profil: RMU 
Akteur: Update Initiator
Transaktion: Restricted Update Document Set [ITI-92]
Profil: XDS.b
Option: Document Replacement Option
Akteur: Document Source
Transaktion: Provide and Register Document Set-b [ITI-41]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</si>
</sst>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b/>
      <i/>
      <sz val="9"/>
      <color rgb="FFFF000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1">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0" xfId="0" applyAlignment="1" applyProtection="1">
      <alignment horizontal="left" vertical="center" wrapTex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46"/>
  <sheetViews>
    <sheetView tabSelected="1" zoomScale="110" zoomScaleNormal="110" workbookViewId="0">
      <pane ySplit="1" topLeftCell="A2" activePane="bottomLeft" state="frozen"/>
      <selection pane="bottomLeft" activeCell="G7" sqref="G7"/>
    </sheetView>
  </sheetViews>
  <sheetFormatPr baseColWidth="10" defaultColWidth="11.125" defaultRowHeight="11.25" x14ac:dyDescent="0.15"/>
  <cols>
    <col min="1" max="1" width="5.75" style="37" customWidth="1"/>
    <col min="2" max="2" width="70.625" style="38" customWidth="1"/>
    <col min="3" max="3" width="53.25" style="38" customWidth="1"/>
    <col min="4" max="4" width="8" style="37" customWidth="1"/>
    <col min="5" max="5" width="10.125" style="39" customWidth="1"/>
    <col min="6" max="6" width="30.75" style="37" customWidth="1"/>
    <col min="7" max="16384" width="11.125" style="37"/>
  </cols>
  <sheetData>
    <row r="1" spans="1:7" s="29" customFormat="1" ht="10.9" customHeight="1" x14ac:dyDescent="0.15">
      <c r="A1" s="25" t="s">
        <v>4</v>
      </c>
      <c r="B1" s="26" t="s">
        <v>5</v>
      </c>
      <c r="C1" s="26" t="s">
        <v>6</v>
      </c>
      <c r="D1" s="26" t="s">
        <v>7</v>
      </c>
      <c r="E1" s="27" t="s">
        <v>8</v>
      </c>
      <c r="F1" s="25" t="s">
        <v>9</v>
      </c>
      <c r="G1" s="28"/>
    </row>
    <row r="2" spans="1:7" s="32" customFormat="1" ht="28.35" customHeight="1" x14ac:dyDescent="0.15">
      <c r="A2" s="30" t="s">
        <v>0</v>
      </c>
      <c r="B2" s="31"/>
      <c r="C2" s="31"/>
      <c r="E2" s="33"/>
    </row>
    <row r="3" spans="1:7" s="34" customFormat="1" ht="80.45" customHeight="1" x14ac:dyDescent="0.2">
      <c r="A3" s="58" t="s">
        <v>116</v>
      </c>
      <c r="B3" s="59"/>
      <c r="C3" s="59"/>
      <c r="D3" s="59"/>
      <c r="E3" s="59"/>
      <c r="F3" s="60"/>
    </row>
    <row r="4" spans="1:7" s="32" customFormat="1" ht="14.45" customHeight="1" x14ac:dyDescent="0.15">
      <c r="A4" s="35"/>
      <c r="B4" s="35"/>
      <c r="C4" s="35"/>
      <c r="D4" s="35"/>
      <c r="E4" s="35"/>
      <c r="F4" s="35"/>
    </row>
    <row r="5" spans="1:7" ht="22.7" customHeight="1" x14ac:dyDescent="0.15">
      <c r="A5" s="56" t="s">
        <v>1</v>
      </c>
      <c r="B5" s="56"/>
      <c r="C5" s="36" t="s">
        <v>2</v>
      </c>
      <c r="D5" s="55" t="str">
        <f>IF(Hilfstabelle!G3&gt;0,"Anwendungsfälle nicht vollständige ausgefüllt. Bitte rot umrandete Felder ergänzen",IF(Hilfstabelle!D14=1,"Integrationstiefe 0",IF(Hilfstabelle!D14=3,"Integrationstiefe 1",IF(Hilfstabelle!D14=6,"Integrationstiefe 2.1",IF(Hilfstabelle!D14=11,"Integrationstiefe 2.2")))))</f>
        <v>Anwendungsfälle nicht vollständige ausgefüllt. Bitte rot umrandete Felder ergänzen</v>
      </c>
      <c r="E5" s="55"/>
      <c r="F5" s="55"/>
    </row>
    <row r="6" spans="1:7" ht="24" customHeight="1" x14ac:dyDescent="0.15">
      <c r="A6" s="57" t="s">
        <v>3</v>
      </c>
      <c r="B6" s="57"/>
    </row>
    <row r="7" spans="1:7" x14ac:dyDescent="0.15">
      <c r="A7" s="40"/>
    </row>
    <row r="8" spans="1:7" s="28" customFormat="1" ht="16.7" customHeight="1" x14ac:dyDescent="0.15">
      <c r="A8" s="48" t="s">
        <v>10</v>
      </c>
      <c r="B8" s="49"/>
      <c r="C8" s="49"/>
      <c r="D8" s="48"/>
      <c r="E8" s="42"/>
      <c r="F8" s="41"/>
    </row>
    <row r="9" spans="1:7" ht="24" customHeight="1" x14ac:dyDescent="0.15">
      <c r="A9" s="50">
        <v>0.1</v>
      </c>
      <c r="B9" s="51" t="s">
        <v>11</v>
      </c>
      <c r="C9" s="51" t="s">
        <v>12</v>
      </c>
      <c r="D9" s="52" t="s">
        <v>13</v>
      </c>
      <c r="E9" s="6"/>
      <c r="F9" s="5"/>
    </row>
    <row r="10" spans="1:7" x14ac:dyDescent="0.15">
      <c r="A10" s="50"/>
      <c r="B10" s="51"/>
      <c r="C10" s="51"/>
      <c r="D10" s="50"/>
      <c r="E10" s="45"/>
      <c r="F10" s="43"/>
    </row>
    <row r="11" spans="1:7" s="28" customFormat="1" ht="16.7" customHeight="1" x14ac:dyDescent="0.15">
      <c r="A11" s="48" t="s">
        <v>15</v>
      </c>
      <c r="B11" s="49"/>
      <c r="C11" s="49"/>
      <c r="D11" s="48"/>
      <c r="E11" s="42"/>
      <c r="F11" s="41"/>
    </row>
    <row r="12" spans="1:7" ht="22.5" x14ac:dyDescent="0.15">
      <c r="A12" s="50">
        <v>1.1000000000000001</v>
      </c>
      <c r="B12" s="51" t="s">
        <v>16</v>
      </c>
      <c r="C12" s="51" t="s">
        <v>17</v>
      </c>
      <c r="D12" s="52" t="s">
        <v>13</v>
      </c>
      <c r="E12" s="6"/>
      <c r="F12" s="5"/>
    </row>
    <row r="13" spans="1:7" ht="39.6" customHeight="1" x14ac:dyDescent="0.15">
      <c r="A13" s="50">
        <v>1.2</v>
      </c>
      <c r="B13" s="51" t="s">
        <v>18</v>
      </c>
      <c r="C13" s="51" t="s">
        <v>19</v>
      </c>
      <c r="D13" s="52" t="s">
        <v>13</v>
      </c>
      <c r="E13" s="6"/>
      <c r="F13" s="5"/>
    </row>
    <row r="14" spans="1:7" ht="36.950000000000003" customHeight="1" x14ac:dyDescent="0.15">
      <c r="A14" s="50">
        <v>1.3</v>
      </c>
      <c r="B14" s="51" t="s">
        <v>20</v>
      </c>
      <c r="C14" s="51" t="s">
        <v>21</v>
      </c>
      <c r="D14" s="52" t="s">
        <v>13</v>
      </c>
      <c r="E14" s="6"/>
      <c r="F14" s="5"/>
    </row>
    <row r="15" spans="1:7" ht="39.950000000000003" customHeight="1" x14ac:dyDescent="0.15">
      <c r="A15" s="50">
        <v>1.4</v>
      </c>
      <c r="B15" s="51" t="s">
        <v>22</v>
      </c>
      <c r="C15" s="51" t="s">
        <v>23</v>
      </c>
      <c r="D15" s="50"/>
      <c r="E15" s="6"/>
      <c r="F15" s="5"/>
    </row>
    <row r="16" spans="1:7" ht="35.450000000000003" customHeight="1" x14ac:dyDescent="0.15">
      <c r="A16" s="50">
        <v>1.5</v>
      </c>
      <c r="B16" s="51" t="s">
        <v>25</v>
      </c>
      <c r="C16" s="51" t="s">
        <v>26</v>
      </c>
      <c r="D16" s="50"/>
      <c r="E16" s="6"/>
      <c r="F16" s="5"/>
    </row>
    <row r="17" spans="1:7" x14ac:dyDescent="0.15">
      <c r="A17" s="50"/>
      <c r="B17" s="51"/>
      <c r="C17" s="51"/>
      <c r="D17" s="50"/>
      <c r="E17" s="45"/>
      <c r="F17" s="43"/>
    </row>
    <row r="18" spans="1:7" s="28" customFormat="1" ht="16.7" customHeight="1" x14ac:dyDescent="0.15">
      <c r="A18" s="48" t="s">
        <v>27</v>
      </c>
      <c r="B18" s="49"/>
      <c r="C18" s="49"/>
      <c r="D18" s="48"/>
      <c r="E18" s="42"/>
      <c r="F18" s="41"/>
    </row>
    <row r="19" spans="1:7" ht="22.5" x14ac:dyDescent="0.15">
      <c r="A19" s="50">
        <v>2.11</v>
      </c>
      <c r="B19" s="51" t="s">
        <v>28</v>
      </c>
      <c r="C19" s="51" t="s">
        <v>29</v>
      </c>
      <c r="D19" s="52" t="s">
        <v>13</v>
      </c>
      <c r="E19" s="6"/>
      <c r="F19" s="5"/>
    </row>
    <row r="20" spans="1:7" ht="39.950000000000003" customHeight="1" x14ac:dyDescent="0.15">
      <c r="A20" s="50">
        <v>2.12</v>
      </c>
      <c r="B20" s="51" t="s">
        <v>30</v>
      </c>
      <c r="C20" s="51" t="s">
        <v>31</v>
      </c>
      <c r="D20" s="52" t="s">
        <v>13</v>
      </c>
      <c r="E20" s="6"/>
      <c r="F20" s="5"/>
    </row>
    <row r="21" spans="1:7" ht="33.75" x14ac:dyDescent="0.15">
      <c r="A21" s="50">
        <v>2.13</v>
      </c>
      <c r="B21" s="51" t="s">
        <v>32</v>
      </c>
      <c r="C21" s="51" t="s">
        <v>33</v>
      </c>
      <c r="D21" s="50"/>
      <c r="E21" s="6"/>
      <c r="F21" s="5"/>
    </row>
    <row r="22" spans="1:7" ht="45" x14ac:dyDescent="0.15">
      <c r="A22" s="50">
        <v>2.14</v>
      </c>
      <c r="B22" s="51" t="s">
        <v>34</v>
      </c>
      <c r="C22" s="51" t="s">
        <v>35</v>
      </c>
      <c r="D22" s="50"/>
      <c r="E22" s="6"/>
      <c r="F22" s="5"/>
    </row>
    <row r="23" spans="1:7" ht="55.35" customHeight="1" x14ac:dyDescent="0.15">
      <c r="A23" s="50">
        <v>2.15</v>
      </c>
      <c r="B23" s="51" t="s">
        <v>125</v>
      </c>
      <c r="C23" s="51" t="s">
        <v>36</v>
      </c>
      <c r="D23" s="50"/>
      <c r="E23" s="6"/>
      <c r="F23" s="5"/>
    </row>
    <row r="24" spans="1:7" ht="22.5" x14ac:dyDescent="0.15">
      <c r="A24" s="50">
        <v>2.16</v>
      </c>
      <c r="B24" s="51" t="s">
        <v>37</v>
      </c>
      <c r="C24" s="51" t="s">
        <v>33</v>
      </c>
      <c r="D24" s="50"/>
      <c r="E24" s="6"/>
      <c r="F24" s="5"/>
    </row>
    <row r="25" spans="1:7" x14ac:dyDescent="0.15">
      <c r="A25" s="50"/>
      <c r="B25" s="51"/>
      <c r="C25" s="51"/>
      <c r="D25" s="50"/>
      <c r="E25" s="45"/>
      <c r="F25" s="43"/>
    </row>
    <row r="26" spans="1:7" s="28" customFormat="1" ht="16.7" customHeight="1" x14ac:dyDescent="0.15">
      <c r="A26" s="48" t="s">
        <v>38</v>
      </c>
      <c r="B26" s="49"/>
      <c r="C26" s="49"/>
      <c r="D26" s="48"/>
      <c r="E26" s="42"/>
      <c r="F26" s="41"/>
      <c r="G26" s="37"/>
    </row>
    <row r="27" spans="1:7" s="47" customFormat="1" x14ac:dyDescent="0.15">
      <c r="A27" s="52" t="s">
        <v>39</v>
      </c>
      <c r="B27" s="53"/>
      <c r="C27" s="53"/>
      <c r="D27" s="52"/>
      <c r="E27" s="46"/>
      <c r="F27" s="44"/>
      <c r="G27" s="37"/>
    </row>
    <row r="28" spans="1:7" ht="33.75" x14ac:dyDescent="0.15">
      <c r="A28" s="50"/>
      <c r="B28" s="51" t="s">
        <v>40</v>
      </c>
      <c r="C28" s="51" t="s">
        <v>41</v>
      </c>
      <c r="D28" s="52" t="s">
        <v>13</v>
      </c>
      <c r="E28" s="6"/>
      <c r="F28" s="5"/>
    </row>
    <row r="29" spans="1:7" ht="33.75" x14ac:dyDescent="0.15">
      <c r="A29" s="50"/>
      <c r="B29" s="51" t="s">
        <v>42</v>
      </c>
      <c r="C29" s="51" t="s">
        <v>43</v>
      </c>
      <c r="D29" s="52" t="s">
        <v>13</v>
      </c>
      <c r="E29" s="6"/>
      <c r="F29" s="5"/>
    </row>
    <row r="30" spans="1:7" ht="45" x14ac:dyDescent="0.15">
      <c r="A30" s="50"/>
      <c r="B30" s="54" t="s">
        <v>121</v>
      </c>
      <c r="C30" s="54" t="s">
        <v>126</v>
      </c>
      <c r="D30" s="52" t="s">
        <v>13</v>
      </c>
      <c r="E30" s="6"/>
      <c r="F30" s="5"/>
    </row>
    <row r="31" spans="1:7" ht="14.45" customHeight="1" x14ac:dyDescent="0.15">
      <c r="A31" s="52" t="s">
        <v>71</v>
      </c>
      <c r="B31" s="51"/>
      <c r="C31" s="51"/>
      <c r="D31" s="50"/>
      <c r="E31" s="45"/>
      <c r="F31" s="43"/>
    </row>
    <row r="32" spans="1:7" ht="47.45" customHeight="1" x14ac:dyDescent="0.15">
      <c r="A32" s="50">
        <v>2.2109999999999999</v>
      </c>
      <c r="B32" s="51" t="s">
        <v>44</v>
      </c>
      <c r="C32" s="51" t="s">
        <v>122</v>
      </c>
      <c r="D32" s="52" t="s">
        <v>13</v>
      </c>
      <c r="E32" s="6"/>
      <c r="F32" s="5"/>
    </row>
    <row r="33" spans="1:6" ht="56.25" x14ac:dyDescent="0.15">
      <c r="A33" s="50">
        <v>2.2120000000000002</v>
      </c>
      <c r="B33" s="51" t="s">
        <v>45</v>
      </c>
      <c r="C33" s="51" t="s">
        <v>33</v>
      </c>
      <c r="D33" s="50"/>
      <c r="E33" s="6"/>
      <c r="F33" s="5"/>
    </row>
    <row r="34" spans="1:6" ht="39.950000000000003" customHeight="1" x14ac:dyDescent="0.15">
      <c r="A34" s="50">
        <v>2.2130000000000001</v>
      </c>
      <c r="B34" s="51" t="s">
        <v>46</v>
      </c>
      <c r="C34" s="51" t="s">
        <v>33</v>
      </c>
      <c r="D34" s="50"/>
      <c r="E34" s="6"/>
      <c r="F34" s="5"/>
    </row>
    <row r="35" spans="1:6" ht="56.25" x14ac:dyDescent="0.15">
      <c r="A35" s="50">
        <v>2.214</v>
      </c>
      <c r="B35" s="51" t="s">
        <v>47</v>
      </c>
      <c r="C35" s="51" t="s">
        <v>123</v>
      </c>
      <c r="D35" s="50"/>
      <c r="E35" s="6"/>
      <c r="F35" s="5"/>
    </row>
    <row r="36" spans="1:6" ht="33.75" x14ac:dyDescent="0.15">
      <c r="A36" s="50">
        <v>2.2149999999999999</v>
      </c>
      <c r="B36" s="51" t="s">
        <v>48</v>
      </c>
      <c r="C36" s="51" t="s">
        <v>49</v>
      </c>
      <c r="D36" s="52" t="s">
        <v>13</v>
      </c>
      <c r="E36" s="6"/>
      <c r="F36" s="5"/>
    </row>
    <row r="37" spans="1:6" ht="44.45" customHeight="1" x14ac:dyDescent="0.15">
      <c r="A37" s="50">
        <v>2.2160000000000002</v>
      </c>
      <c r="B37" s="51" t="s">
        <v>124</v>
      </c>
      <c r="C37" s="51" t="s">
        <v>50</v>
      </c>
      <c r="D37" s="52" t="s">
        <v>13</v>
      </c>
      <c r="E37" s="6"/>
      <c r="F37" s="5"/>
    </row>
    <row r="38" spans="1:6" ht="90" x14ac:dyDescent="0.15">
      <c r="A38" s="50">
        <v>2.2170000000000001</v>
      </c>
      <c r="B38" s="51" t="s">
        <v>51</v>
      </c>
      <c r="C38" s="51" t="s">
        <v>52</v>
      </c>
      <c r="D38" s="52" t="s">
        <v>13</v>
      </c>
      <c r="E38" s="6"/>
      <c r="F38" s="5"/>
    </row>
    <row r="39" spans="1:6" ht="22.5" x14ac:dyDescent="0.15">
      <c r="A39" s="50">
        <v>2.218</v>
      </c>
      <c r="B39" s="51" t="s">
        <v>53</v>
      </c>
      <c r="C39" s="51" t="s">
        <v>54</v>
      </c>
      <c r="D39" s="50"/>
      <c r="E39" s="6"/>
      <c r="F39" s="5"/>
    </row>
    <row r="40" spans="1:6" ht="82.35" customHeight="1" x14ac:dyDescent="0.15">
      <c r="A40" s="50">
        <v>2.2189999999999999</v>
      </c>
      <c r="B40" s="51" t="s">
        <v>72</v>
      </c>
      <c r="C40" s="51" t="s">
        <v>55</v>
      </c>
      <c r="D40" s="50"/>
      <c r="E40" s="6"/>
      <c r="F40" s="5"/>
    </row>
    <row r="41" spans="1:6" ht="45" x14ac:dyDescent="0.15">
      <c r="A41" s="50">
        <v>2.2200000000000002</v>
      </c>
      <c r="B41" s="51" t="s">
        <v>56</v>
      </c>
      <c r="C41" s="51" t="s">
        <v>57</v>
      </c>
      <c r="D41" s="52" t="s">
        <v>13</v>
      </c>
      <c r="E41" s="6"/>
      <c r="F41" s="5"/>
    </row>
    <row r="42" spans="1:6" ht="33.75" x14ac:dyDescent="0.15">
      <c r="A42" s="50">
        <v>2.2210000000000001</v>
      </c>
      <c r="B42" s="51" t="s">
        <v>58</v>
      </c>
      <c r="C42" s="51" t="s">
        <v>33</v>
      </c>
      <c r="D42" s="50"/>
      <c r="E42" s="6"/>
      <c r="F42" s="5"/>
    </row>
    <row r="43" spans="1:6" ht="22.5" x14ac:dyDescent="0.15">
      <c r="A43" s="50">
        <v>2.222</v>
      </c>
      <c r="B43" s="51" t="s">
        <v>59</v>
      </c>
      <c r="C43" s="51" t="s">
        <v>33</v>
      </c>
      <c r="D43" s="51"/>
      <c r="E43" s="6"/>
      <c r="F43" s="5"/>
    </row>
    <row r="44" spans="1:6" ht="101.25" x14ac:dyDescent="0.15">
      <c r="A44" s="50">
        <v>2.2229999999999999</v>
      </c>
      <c r="B44" s="51" t="s">
        <v>127</v>
      </c>
      <c r="C44" s="51" t="s">
        <v>128</v>
      </c>
      <c r="D44" s="53" t="s">
        <v>13</v>
      </c>
      <c r="E44" s="6"/>
      <c r="F44" s="5"/>
    </row>
    <row r="45" spans="1:6" x14ac:dyDescent="0.15">
      <c r="A45" s="50"/>
      <c r="B45" s="51"/>
      <c r="C45" s="51"/>
      <c r="D45" s="50"/>
      <c r="E45" s="45"/>
      <c r="F45" s="43"/>
    </row>
    <row r="46" spans="1:6" x14ac:dyDescent="0.15">
      <c r="A46" s="2" t="s">
        <v>60</v>
      </c>
      <c r="B46" s="1"/>
      <c r="C46" s="1"/>
      <c r="D46" s="2"/>
    </row>
  </sheetData>
  <sheetProtection algorithmName="SHA-512" hashValue="LNnr47ijk4aixEtOCbDI0cbI4fXy5qo0b1cj9E30Liyi0j66YF9p6wofPTZw10O+bUjjj2oNp9DtPorOKA+Xeg==" saltValue="FxQwNYXYN725LSzPwNWxeg==" spinCount="100000" sheet="1" objects="1" scenarios="1"/>
  <dataConsolidate/>
  <mergeCells count="4">
    <mergeCell ref="D5:F5"/>
    <mergeCell ref="A5:B5"/>
    <mergeCell ref="A6:B6"/>
    <mergeCell ref="A3:F3"/>
  </mergeCells>
  <conditionalFormatting sqref="E9 E12:E16 E19:E24 E28:E30 E32:E44">
    <cfRule type="expression" dxfId="3" priority="4">
      <formula>LEN(E9)=0</formula>
    </cfRule>
  </conditionalFormatting>
  <conditionalFormatting sqref="A8:F8">
    <cfRule type="expression" dxfId="2" priority="1">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6"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I22" sqref="I22"/>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25" customWidth="1"/>
    <col min="6" max="6" width="46.875" customWidth="1"/>
    <col min="9" max="9" width="17.875" customWidth="1"/>
    <col min="10" max="10" width="42.5" customWidth="1"/>
  </cols>
  <sheetData>
    <row r="2" spans="1:7" x14ac:dyDescent="0.15">
      <c r="A2" s="8" t="s">
        <v>76</v>
      </c>
      <c r="B2" s="22"/>
      <c r="C2" s="17" t="s">
        <v>62</v>
      </c>
      <c r="D2" s="18"/>
      <c r="F2" s="13" t="s">
        <v>68</v>
      </c>
      <c r="G2" s="14"/>
    </row>
    <row r="3" spans="1:7" x14ac:dyDescent="0.15">
      <c r="A3" s="9" t="s">
        <v>14</v>
      </c>
      <c r="C3" s="18"/>
      <c r="D3" s="18"/>
      <c r="F3" s="15" t="s">
        <v>69</v>
      </c>
      <c r="G3" s="14">
        <f>SUM(G4:G34)</f>
        <v>27</v>
      </c>
    </row>
    <row r="4" spans="1:7" x14ac:dyDescent="0.15">
      <c r="A4" s="9" t="s">
        <v>24</v>
      </c>
      <c r="C4" s="18"/>
      <c r="D4" s="18"/>
      <c r="F4" s="14" t="s">
        <v>70</v>
      </c>
      <c r="G4" s="14">
        <f>IF(Selbstdeklaration!E9="",1,0)</f>
        <v>1</v>
      </c>
    </row>
    <row r="5" spans="1:7" x14ac:dyDescent="0.15">
      <c r="C5" s="18" t="s">
        <v>64</v>
      </c>
      <c r="D5" s="18" t="str">
        <f>IF(Selbstdeklaration!E9="Ja","Integrationstiefe 0 erreicht","Intgrationstiefe 0 nicht erreicht")</f>
        <v>Intgrationstiefe 0 nicht erreicht</v>
      </c>
      <c r="F5" s="16" t="s">
        <v>94</v>
      </c>
      <c r="G5" s="14">
        <f>IF(Selbstdeklaration!E12="",1,0)</f>
        <v>1</v>
      </c>
    </row>
    <row r="6" spans="1:7" x14ac:dyDescent="0.15">
      <c r="C6" s="18" t="s">
        <v>65</v>
      </c>
      <c r="D6" s="18" t="str">
        <f>IF(AND(Selbstdeklaration!E12="Ja",Selbstdeklaration!E13="Ja",Selbstdeklaration!E14="Ja"),"Integrationstiefe 1 erreicht","Integrationstiefe 1 nicht erreicht")</f>
        <v>Integrationstiefe 1 nicht erreicht</v>
      </c>
      <c r="F6" s="16" t="s">
        <v>84</v>
      </c>
      <c r="G6" s="14">
        <f>IF(Selbstdeklaration!E13="",1,0)</f>
        <v>1</v>
      </c>
    </row>
    <row r="7" spans="1:7" x14ac:dyDescent="0.15">
      <c r="C7" s="18" t="s">
        <v>66</v>
      </c>
      <c r="D7" s="18" t="str">
        <f>IF(AND(Selbstdeklaration!E19="Ja",Selbstdeklaration!E20="Ja"),"Integrationstiefe 2.1 erreicht","Integrationstiefe 2.1 nicht erreicht")</f>
        <v>Integrationstiefe 2.1 nicht erreicht</v>
      </c>
      <c r="F7" s="16" t="s">
        <v>85</v>
      </c>
      <c r="G7" s="14">
        <f>IF(Selbstdeklaration!E14="",1,0)</f>
        <v>1</v>
      </c>
    </row>
    <row r="8" spans="1:7" x14ac:dyDescent="0.15">
      <c r="C8" s="18" t="s">
        <v>67</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86</v>
      </c>
      <c r="G8" s="14">
        <f>IF(Selbstdeklaration!E15="",1,0)</f>
        <v>1</v>
      </c>
    </row>
    <row r="9" spans="1:7" x14ac:dyDescent="0.15">
      <c r="C9" s="18"/>
      <c r="D9" s="18"/>
      <c r="F9" s="16" t="s">
        <v>87</v>
      </c>
      <c r="G9" s="14">
        <f>IF(Selbstdeklaration!E16="",1,0)</f>
        <v>1</v>
      </c>
    </row>
    <row r="10" spans="1:7" x14ac:dyDescent="0.15">
      <c r="F10" s="14" t="s">
        <v>93</v>
      </c>
      <c r="G10" s="14">
        <f>IF(Selbstdeklaration!E19="",1,0)</f>
        <v>1</v>
      </c>
    </row>
    <row r="11" spans="1:7" x14ac:dyDescent="0.15">
      <c r="F11" s="14" t="s">
        <v>88</v>
      </c>
      <c r="G11" s="14">
        <f>IF(Selbstdeklaration!E20="",1,0)</f>
        <v>1</v>
      </c>
    </row>
    <row r="12" spans="1:7" x14ac:dyDescent="0.15">
      <c r="C12" s="10" t="s">
        <v>61</v>
      </c>
      <c r="D12" s="11"/>
      <c r="F12" s="14" t="s">
        <v>89</v>
      </c>
      <c r="G12" s="14">
        <f>IF(Selbstdeklaration!E21="",1,0)</f>
        <v>1</v>
      </c>
    </row>
    <row r="13" spans="1:7" x14ac:dyDescent="0.15">
      <c r="C13" s="19" t="s">
        <v>78</v>
      </c>
      <c r="D13" s="10" t="s">
        <v>79</v>
      </c>
      <c r="F13" s="14" t="s">
        <v>90</v>
      </c>
      <c r="G13" s="14">
        <f>IF(Selbstdeklaration!E22="",1,0)</f>
        <v>1</v>
      </c>
    </row>
    <row r="14" spans="1:7" x14ac:dyDescent="0.15">
      <c r="C14" s="20" t="s">
        <v>63</v>
      </c>
      <c r="D14" s="21">
        <f>D15+D16+D17+D18+D19</f>
        <v>0</v>
      </c>
      <c r="F14" s="14" t="s">
        <v>91</v>
      </c>
      <c r="G14" s="14">
        <f>IF(Selbstdeklaration!E23="",1,0)</f>
        <v>1</v>
      </c>
    </row>
    <row r="15" spans="1:7" x14ac:dyDescent="0.15">
      <c r="C15" s="11" t="s">
        <v>64</v>
      </c>
      <c r="D15" s="12">
        <f>IF(D5="Integrationstiefe 0 erreicht",1,0)</f>
        <v>0</v>
      </c>
      <c r="F15" s="14" t="s">
        <v>92</v>
      </c>
      <c r="G15" s="14">
        <f>IF(Selbstdeklaration!E24="",1,0)</f>
        <v>1</v>
      </c>
    </row>
    <row r="16" spans="1:7" x14ac:dyDescent="0.15">
      <c r="C16" s="11" t="s">
        <v>65</v>
      </c>
      <c r="D16" s="12">
        <f>IF(D15&gt;0,IF(D6="Integrationstiefe 1 erreicht",2,0),0)</f>
        <v>0</v>
      </c>
      <c r="F16" s="14" t="s">
        <v>109</v>
      </c>
      <c r="G16" s="14">
        <f>IF(Selbstdeklaration!E28="",1,0)</f>
        <v>1</v>
      </c>
    </row>
    <row r="17" spans="3:7" x14ac:dyDescent="0.15">
      <c r="C17" s="11" t="s">
        <v>66</v>
      </c>
      <c r="D17" s="12">
        <f>IF(D16&gt;0,IF(D7="Integrationstiefe 2.1 erreicht",3,0),0)</f>
        <v>0</v>
      </c>
      <c r="F17" s="14" t="s">
        <v>95</v>
      </c>
      <c r="G17" s="14">
        <f>IF(Selbstdeklaration!E29="",1,0)</f>
        <v>1</v>
      </c>
    </row>
    <row r="18" spans="3:7" x14ac:dyDescent="0.15">
      <c r="C18" s="11" t="s">
        <v>67</v>
      </c>
      <c r="D18" s="12">
        <f>IF(D17&gt;0,IF(D8="Integrationstiefe 2.2 erreicht",5,0),0)</f>
        <v>0</v>
      </c>
      <c r="F18" s="14" t="s">
        <v>96</v>
      </c>
      <c r="G18" s="14">
        <f>IF(Selbstdeklaration!E32="",1,0)</f>
        <v>1</v>
      </c>
    </row>
    <row r="19" spans="3:7" x14ac:dyDescent="0.15">
      <c r="C19" s="11"/>
      <c r="D19" s="12"/>
      <c r="F19" s="14" t="s">
        <v>97</v>
      </c>
      <c r="G19" s="14">
        <f>IF(Selbstdeklaration!E33="",1,0)</f>
        <v>1</v>
      </c>
    </row>
    <row r="20" spans="3:7" x14ac:dyDescent="0.15">
      <c r="F20" s="14" t="s">
        <v>98</v>
      </c>
      <c r="G20" s="14">
        <f>IF(Selbstdeklaration!E34="",1,0)</f>
        <v>1</v>
      </c>
    </row>
    <row r="21" spans="3:7" x14ac:dyDescent="0.15">
      <c r="F21" s="14" t="s">
        <v>99</v>
      </c>
      <c r="G21" s="14">
        <f>IF(Selbstdeklaration!E35="",1,0)</f>
        <v>1</v>
      </c>
    </row>
    <row r="22" spans="3:7" x14ac:dyDescent="0.15">
      <c r="F22" s="14" t="s">
        <v>100</v>
      </c>
      <c r="G22" s="14">
        <f>IF(Selbstdeklaration!E36="",1,0)</f>
        <v>1</v>
      </c>
    </row>
    <row r="23" spans="3:7" x14ac:dyDescent="0.15">
      <c r="F23" s="14" t="s">
        <v>101</v>
      </c>
      <c r="G23" s="14">
        <f>IF(Selbstdeklaration!E37="",1,0)</f>
        <v>1</v>
      </c>
    </row>
    <row r="24" spans="3:7" x14ac:dyDescent="0.15">
      <c r="F24" s="14" t="s">
        <v>102</v>
      </c>
      <c r="G24" s="14">
        <f>IF(Selbstdeklaration!E38="",1,0)</f>
        <v>1</v>
      </c>
    </row>
    <row r="25" spans="3:7" x14ac:dyDescent="0.15">
      <c r="F25" s="14" t="s">
        <v>103</v>
      </c>
      <c r="G25" s="14">
        <f>IF(Selbstdeklaration!E39="",1,0)</f>
        <v>1</v>
      </c>
    </row>
    <row r="26" spans="3:7" x14ac:dyDescent="0.15">
      <c r="F26" s="14" t="s">
        <v>104</v>
      </c>
      <c r="G26" s="14">
        <f>IF(Selbstdeklaration!E40="",1,0)</f>
        <v>1</v>
      </c>
    </row>
    <row r="27" spans="3:7" x14ac:dyDescent="0.15">
      <c r="F27" s="14" t="s">
        <v>105</v>
      </c>
      <c r="G27" s="14">
        <f>IF(Selbstdeklaration!E41="",1,0)</f>
        <v>1</v>
      </c>
    </row>
    <row r="28" spans="3:7" x14ac:dyDescent="0.15">
      <c r="F28" s="14" t="s">
        <v>106</v>
      </c>
      <c r="G28" s="14">
        <f>IF(Selbstdeklaration!E42="",1,0)</f>
        <v>1</v>
      </c>
    </row>
    <row r="29" spans="3:7" x14ac:dyDescent="0.15">
      <c r="F29" s="14" t="s">
        <v>107</v>
      </c>
      <c r="G29" s="14">
        <f>IF(Selbstdeklaration!E43="",1,0)</f>
        <v>1</v>
      </c>
    </row>
    <row r="30" spans="3:7" x14ac:dyDescent="0.15">
      <c r="F30" s="14" t="s">
        <v>108</v>
      </c>
      <c r="G30" s="14">
        <f>IF(Selbstdeklaration!E44="",1,0)</f>
        <v>1</v>
      </c>
    </row>
    <row r="31" spans="3:7" x14ac:dyDescent="0.15">
      <c r="F31" s="16"/>
      <c r="G31" s="14"/>
    </row>
    <row r="32" spans="3:7" x14ac:dyDescent="0.15">
      <c r="F32" s="14"/>
      <c r="G32" s="14"/>
    </row>
    <row r="33" spans="6:7" x14ac:dyDescent="0.15">
      <c r="F33" s="14"/>
      <c r="G33" s="14"/>
    </row>
    <row r="34" spans="6:7" x14ac:dyDescent="0.15">
      <c r="F34" s="14"/>
      <c r="G34" s="14"/>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73</v>
      </c>
    </row>
    <row r="4" spans="1:1" ht="28.9" customHeight="1" x14ac:dyDescent="0.15">
      <c r="A4" s="1" t="s">
        <v>74</v>
      </c>
    </row>
    <row r="5" spans="1:1" ht="28.5" customHeight="1" x14ac:dyDescent="0.15">
      <c r="A5" s="1" t="s">
        <v>112</v>
      </c>
    </row>
    <row r="6" spans="1:1" ht="34.5" customHeight="1" x14ac:dyDescent="0.15">
      <c r="A6" s="1" t="s">
        <v>113</v>
      </c>
    </row>
    <row r="7" spans="1:1" ht="60" customHeight="1" x14ac:dyDescent="0.15">
      <c r="A7" s="1" t="s">
        <v>114</v>
      </c>
    </row>
    <row r="8" spans="1:1" ht="39" customHeight="1" x14ac:dyDescent="0.15">
      <c r="A8" s="1" t="s">
        <v>115</v>
      </c>
    </row>
    <row r="9" spans="1:1" ht="11.45" customHeight="1" x14ac:dyDescent="0.15"/>
    <row r="10" spans="1:1" ht="22.9" customHeight="1" x14ac:dyDescent="0.15">
      <c r="A10" s="24" t="s">
        <v>75</v>
      </c>
    </row>
    <row r="11" spans="1:1" x14ac:dyDescent="0.15">
      <c r="A11" s="8" t="s">
        <v>76</v>
      </c>
    </row>
    <row r="12" spans="1:1" ht="22.5" x14ac:dyDescent="0.15">
      <c r="A12" s="1" t="s">
        <v>77</v>
      </c>
    </row>
    <row r="14" spans="1:1" x14ac:dyDescent="0.15">
      <c r="A14" s="17" t="s">
        <v>80</v>
      </c>
    </row>
    <row r="15" spans="1:1" ht="52.9" customHeight="1" x14ac:dyDescent="0.15">
      <c r="A15" s="1" t="s">
        <v>117</v>
      </c>
    </row>
    <row r="17" spans="1:1" x14ac:dyDescent="0.15">
      <c r="A17" s="10" t="s">
        <v>81</v>
      </c>
    </row>
    <row r="18" spans="1:1" ht="90" x14ac:dyDescent="0.15">
      <c r="A18" s="1" t="s">
        <v>83</v>
      </c>
    </row>
    <row r="19" spans="1:1" ht="43.15" customHeight="1" x14ac:dyDescent="0.15">
      <c r="A19" s="1" t="s">
        <v>118</v>
      </c>
    </row>
    <row r="20" spans="1:1" ht="33.6" customHeight="1" x14ac:dyDescent="0.15">
      <c r="A20" s="1" t="s">
        <v>82</v>
      </c>
    </row>
    <row r="21" spans="1:1" ht="33.6" customHeight="1" x14ac:dyDescent="0.15">
      <c r="A21" s="1" t="s">
        <v>111</v>
      </c>
    </row>
    <row r="23" spans="1:1" x14ac:dyDescent="0.15">
      <c r="A23" s="13" t="s">
        <v>68</v>
      </c>
    </row>
    <row r="24" spans="1:1" ht="39.6" customHeight="1" x14ac:dyDescent="0.15">
      <c r="A24" s="1" t="s">
        <v>119</v>
      </c>
    </row>
    <row r="26" spans="1:1" s="3" customFormat="1" x14ac:dyDescent="0.15">
      <c r="A26" s="23" t="s">
        <v>110</v>
      </c>
    </row>
    <row r="27" spans="1:1" ht="56.25" x14ac:dyDescent="0.15">
      <c r="A27" s="1" t="s">
        <v>120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customXml/itemProps2.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63375A-73E4-414D-B368-9C96E0686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eHealth Suisse</cp:lastModifiedBy>
  <cp:revision/>
  <cp:lastPrinted>2023-04-11T12:27:13Z</cp:lastPrinted>
  <dcterms:created xsi:type="dcterms:W3CDTF">2022-06-14T08:35:44Z</dcterms:created>
  <dcterms:modified xsi:type="dcterms:W3CDTF">2024-08-13T15:16:54Z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